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<sst xmlns="http://schemas.openxmlformats.org/spreadsheetml/2006/main" count="176" uniqueCount="168">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</sst>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120025499350</v>
      </c>
      <c r="C5" s="22">
        <f>C6+C9+C13+C24+C27+C35</f>
        <v>116885631937</v>
      </c>
    </row>
    <row r="6" spans="1:3" ht="12">
      <c r="A6" s="2" t="s">
        <v>3</v>
      </c>
      <c r="B6" s="19">
        <f>B7+B8</f>
        <v>75503745670</v>
      </c>
      <c r="C6" s="19">
        <f>C7+C8</f>
        <v>69126674386</v>
      </c>
    </row>
    <row r="7" spans="1:3" ht="12">
      <c r="A7" s="3" t="s">
        <v>4</v>
      </c>
      <c r="B7" s="20">
        <v>4210270954</v>
      </c>
      <c r="C7" s="20">
        <v>3953824787</v>
      </c>
    </row>
    <row r="8" spans="1:3" ht="12">
      <c r="A8" s="3" t="s">
        <v>5</v>
      </c>
      <c r="B8" s="20">
        <v>71293474716</v>
      </c>
      <c r="C8" s="20">
        <v>65172849599</v>
      </c>
    </row>
    <row r="9" spans="1:3" ht="12">
      <c r="A9" s="2" t="s">
        <v>6</v>
      </c>
      <c r="B9" s="19">
        <f>B10+B11+B12</f>
        <v>33122588143</v>
      </c>
      <c r="C9" s="19">
        <f>C10+C11+C12</f>
        <v>33055248489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33122588143</v>
      </c>
      <c r="C12" s="20">
        <v>33055248489</v>
      </c>
    </row>
    <row r="13" spans="1:3" ht="12">
      <c r="A13" s="4" t="s">
        <v>7</v>
      </c>
      <c r="B13" s="19">
        <f>B14+B17+B18+B19+B20+B21+B22+B23</f>
        <v>5716516515</v>
      </c>
      <c r="C13" s="19">
        <f>C14+C17+C18+C19+C20+C21+C22+C23</f>
        <v>7440389907</v>
      </c>
    </row>
    <row r="14" spans="1:3" ht="12">
      <c r="A14" s="5" t="s">
        <v>8</v>
      </c>
      <c r="B14" s="20">
        <v>748595834</v>
      </c>
      <c r="C14" s="20">
        <v>998690691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3690536430</v>
      </c>
      <c r="C17" s="20">
        <v>6055784625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1277384251</v>
      </c>
      <c r="C21" s="20">
        <v>385914591</v>
      </c>
    </row>
    <row r="22" spans="1:3" ht="12">
      <c r="A22" s="6" t="s">
        <v>54</v>
      </c>
      <c r="B22" s="20"/>
      <c r="C22" s="20"/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5059259463</v>
      </c>
      <c r="C24" s="19">
        <f>C25+C26</f>
        <v>6638858978</v>
      </c>
    </row>
    <row r="25" spans="1:3" ht="12">
      <c r="A25" s="6" t="s">
        <v>56</v>
      </c>
      <c r="B25" s="20">
        <v>5059259463</v>
      </c>
      <c r="C25" s="20">
        <v>6638858978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623389559</v>
      </c>
      <c r="C27" s="19">
        <f>C28+C31+C32+C33+C34</f>
        <v>624460177</v>
      </c>
    </row>
    <row r="28" spans="1:3" s="21" customFormat="1" ht="12">
      <c r="A28" s="5" t="s">
        <v>14</v>
      </c>
      <c r="B28" s="20"/>
      <c r="C28" s="20"/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>
        <v>623389559</v>
      </c>
      <c r="C31" s="20">
        <v>624460177</v>
      </c>
    </row>
    <row r="32" spans="1:3" ht="12">
      <c r="A32" s="5" t="s">
        <v>18</v>
      </c>
      <c r="B32" s="20"/>
      <c r="C32" s="20"/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98890011208</v>
      </c>
      <c r="C38" s="19">
        <f>C39+C49+C59+C62+C65+C71</f>
        <v>96996911270</v>
      </c>
    </row>
    <row r="39" spans="1:3" ht="12">
      <c r="A39" s="2" t="s">
        <v>22</v>
      </c>
      <c r="B39" s="19">
        <f>B40+B41+B42+B43+B44+B45+B48</f>
        <v>0</v>
      </c>
      <c r="C39" s="19">
        <f>C40+C41+C42+C43+C44+C45+C48</f>
        <v>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85844157436</v>
      </c>
      <c r="C49" s="19">
        <f>C50+C53+C56</f>
        <v>85239246708</v>
      </c>
    </row>
    <row r="50" spans="1:3" ht="12">
      <c r="A50" s="7" t="s">
        <v>26</v>
      </c>
      <c r="B50" s="19">
        <f>B51+B52</f>
        <v>85844157436</v>
      </c>
      <c r="C50" s="19">
        <f>C51+C52</f>
        <v>85231679898</v>
      </c>
    </row>
    <row r="51" spans="1:3" ht="12.75">
      <c r="A51" s="13" t="s">
        <v>29</v>
      </c>
      <c r="B51" s="20">
        <v>227711576602</v>
      </c>
      <c r="C51" s="20">
        <v>221044720576</v>
      </c>
    </row>
    <row r="52" spans="1:3" ht="12.75">
      <c r="A52" s="13" t="s">
        <v>68</v>
      </c>
      <c r="B52" s="20">
        <v>-141867419166</v>
      </c>
      <c r="C52" s="20">
        <v>-135813040678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0</v>
      </c>
      <c r="C56" s="19">
        <f>C57+C58</f>
        <v>7566810</v>
      </c>
    </row>
    <row r="57" spans="1:3" ht="12.75">
      <c r="A57" s="13" t="s">
        <v>29</v>
      </c>
      <c r="B57" s="20">
        <v>579777977</v>
      </c>
      <c r="C57" s="20">
        <v>579777977</v>
      </c>
    </row>
    <row r="58" spans="1:3" ht="12.75">
      <c r="A58" s="13" t="s">
        <v>70</v>
      </c>
      <c r="B58" s="20">
        <v>-579777977</v>
      </c>
      <c r="C58" s="20">
        <v>-572211167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12610121385</v>
      </c>
      <c r="C62" s="19">
        <f>C63+C64</f>
        <v>11093352923</v>
      </c>
    </row>
    <row r="63" spans="1:3" ht="12">
      <c r="A63" s="6" t="s">
        <v>74</v>
      </c>
      <c r="B63" s="20">
        <v>563715122</v>
      </c>
      <c r="C63" s="20">
        <v>0</v>
      </c>
    </row>
    <row r="64" spans="1:3" ht="12">
      <c r="A64" s="6" t="s">
        <v>75</v>
      </c>
      <c r="B64" s="20">
        <v>12046406263</v>
      </c>
      <c r="C64" s="20">
        <v>11093352923</v>
      </c>
    </row>
    <row r="65" spans="1:3" ht="12">
      <c r="A65" s="7" t="s">
        <v>30</v>
      </c>
      <c r="B65" s="19">
        <f>B66+B67+B68+B69+B70</f>
        <v>0</v>
      </c>
      <c r="C65" s="19">
        <f>C66+C67+C68+C69+C70</f>
        <v>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/>
      <c r="C68" s="20"/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435732387</v>
      </c>
      <c r="C71" s="19">
        <f>C72+C73+C74+C75</f>
        <v>664311639</v>
      </c>
    </row>
    <row r="72" spans="1:3" ht="12">
      <c r="A72" s="6" t="s">
        <v>78</v>
      </c>
      <c r="B72" s="20">
        <v>435732387</v>
      </c>
      <c r="C72" s="20">
        <v>664311639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218915510558</v>
      </c>
      <c r="C77" s="19">
        <f>C5+C38</f>
        <v>213882543207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33737295694</v>
      </c>
      <c r="C79" s="19">
        <f>C80+C102</f>
        <v>28548565481</v>
      </c>
    </row>
    <row r="80" spans="1:3" ht="12">
      <c r="A80" s="4" t="s">
        <v>34</v>
      </c>
      <c r="B80" s="19">
        <f>B81+B84+B85+B86+B87+B88+B89+B90+B91+B93+B94+B95+B96+B97+B98</f>
        <v>22961371534</v>
      </c>
      <c r="C80" s="19">
        <f>C81+C84+C85+C86+C87+C88+C89+C90+C91+C93+C94+C95+C96+C97+C98</f>
        <v>18700386790</v>
      </c>
    </row>
    <row r="81" spans="1:3" s="21" customFormat="1" ht="12">
      <c r="A81" s="5" t="s">
        <v>88</v>
      </c>
      <c r="B81" s="20">
        <v>428424178</v>
      </c>
      <c r="C81" s="20"/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30000000</v>
      </c>
      <c r="C84" s="20">
        <v>30000000</v>
      </c>
    </row>
    <row r="85" spans="1:3" ht="12">
      <c r="A85" s="6" t="s">
        <v>85</v>
      </c>
      <c r="B85" s="20">
        <v>1225872951</v>
      </c>
      <c r="C85" s="20">
        <v>1216075622</v>
      </c>
    </row>
    <row r="86" spans="1:3" ht="12">
      <c r="A86" s="6" t="s">
        <v>86</v>
      </c>
      <c r="B86" s="20">
        <v>8410505000</v>
      </c>
      <c r="C86" s="20">
        <v>8997775200</v>
      </c>
    </row>
    <row r="87" spans="1:3" ht="12">
      <c r="A87" s="6" t="s">
        <v>87</v>
      </c>
      <c r="B87" s="20">
        <v>10088987000</v>
      </c>
      <c r="C87" s="20">
        <v>7899502125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/>
    </row>
    <row r="91" spans="1:3" ht="12">
      <c r="A91" s="6" t="s">
        <v>92</v>
      </c>
      <c r="B91" s="20">
        <v>285655210</v>
      </c>
      <c r="C91" s="20">
        <v>234874660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/>
      <c r="C93" s="20"/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2491927195</v>
      </c>
      <c r="C95" s="20">
        <v>322159183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10775924160</v>
      </c>
      <c r="C102" s="19">
        <f>SUM(C103:C115)</f>
        <v>9848178691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/>
      <c r="C109" s="20"/>
    </row>
    <row r="110" spans="1:3" ht="12">
      <c r="A110" s="9" t="s">
        <v>107</v>
      </c>
      <c r="B110" s="20">
        <v>10775924160</v>
      </c>
      <c r="C110" s="20">
        <v>9848178691</v>
      </c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185178214864</v>
      </c>
      <c r="C116" s="19">
        <f>C117</f>
        <v>185333977726</v>
      </c>
    </row>
    <row r="117" spans="1:3" ht="12">
      <c r="A117" s="7" t="s">
        <v>39</v>
      </c>
      <c r="B117" s="19">
        <f>B118+B121+B122+B123+B124+B125+B126+B127+B128+B129+B130+B133+B134</f>
        <v>185178214864</v>
      </c>
      <c r="C117" s="19">
        <f>C118+C121+C122+C123+C124+C125+C126+C127+C128+C129+C130+C133+C134</f>
        <v>185333977726</v>
      </c>
    </row>
    <row r="118" spans="1:3" ht="12">
      <c r="A118" s="7" t="s">
        <v>40</v>
      </c>
      <c r="B118" s="19">
        <f>B119+B120</f>
        <v>181494460205</v>
      </c>
      <c r="C118" s="19">
        <f>C119+C120</f>
        <v>181494460205</v>
      </c>
    </row>
    <row r="119" spans="1:3" ht="12">
      <c r="A119" s="16" t="s">
        <v>114</v>
      </c>
      <c r="B119" s="20">
        <v>181494460205</v>
      </c>
      <c r="C119" s="20">
        <v>181494460205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/>
      <c r="C121" s="20"/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>
        <v>543581892</v>
      </c>
      <c r="C127" s="20">
        <v>258111640</v>
      </c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/>
      <c r="C129" s="20"/>
    </row>
    <row r="130" spans="1:3" ht="12">
      <c r="A130" s="7" t="s">
        <v>122</v>
      </c>
      <c r="B130" s="19">
        <f>B131+B132</f>
        <v>3140172767</v>
      </c>
      <c r="C130" s="19">
        <f>C131+C132</f>
        <v>3581405881</v>
      </c>
    </row>
    <row r="131" spans="1:3" ht="12">
      <c r="A131" s="16" t="s">
        <v>123</v>
      </c>
      <c r="B131" s="20"/>
      <c r="C131" s="20"/>
    </row>
    <row r="132" spans="1:3" ht="12">
      <c r="A132" s="16" t="s">
        <v>124</v>
      </c>
      <c r="B132" s="20">
        <v>3140172767</v>
      </c>
      <c r="C132" s="20">
        <v>3581405881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4" t="s">
        <v>164</v>
      </c>
      <c r="B135" s="19">
        <f>B136+B137</f>
        <v>0</v>
      </c>
      <c r="C135" s="19">
        <f>C136+C137</f>
        <v>0</v>
      </c>
    </row>
    <row r="136" spans="1:3" ht="12">
      <c r="A136" s="25" t="s">
        <v>165</v>
      </c>
      <c r="B136" s="20"/>
      <c r="C136" s="20"/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218915510558</v>
      </c>
      <c r="C138" s="19">
        <f>C79+C116+C135</f>
        <v>213882543207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29268857598</v>
      </c>
      <c r="C149" s="20"/>
    </row>
    <row r="150" spans="1:3" ht="12">
      <c r="A150" s="3" t="s">
        <v>139</v>
      </c>
      <c r="B150" s="20">
        <v>24427728</v>
      </c>
      <c r="C150" s="20"/>
    </row>
    <row r="151" spans="1:3" ht="12">
      <c r="A151" s="2" t="s">
        <v>140</v>
      </c>
      <c r="B151" s="19">
        <f>B149-B150</f>
        <v>29244429870</v>
      </c>
      <c r="C151" s="19">
        <f>C149-C150</f>
        <v>0</v>
      </c>
    </row>
    <row r="152" spans="1:3" ht="12">
      <c r="A152" s="3" t="s">
        <v>141</v>
      </c>
      <c r="B152" s="20">
        <v>17000133649</v>
      </c>
      <c r="C152" s="20"/>
    </row>
    <row r="153" spans="1:3" ht="12">
      <c r="A153" s="2" t="s">
        <v>142</v>
      </c>
      <c r="B153" s="19">
        <f>B151-B152</f>
        <v>12244296221</v>
      </c>
      <c r="C153" s="19">
        <f>C151-C152</f>
        <v>0</v>
      </c>
    </row>
    <row r="154" spans="1:3" ht="12">
      <c r="A154" s="3" t="s">
        <v>143</v>
      </c>
      <c r="B154" s="20">
        <v>1347344976</v>
      </c>
      <c r="C154" s="20"/>
    </row>
    <row r="155" spans="1:3" ht="12">
      <c r="A155" s="3" t="s">
        <v>144</v>
      </c>
      <c r="B155" s="20"/>
      <c r="C155" s="20"/>
    </row>
    <row r="156" spans="1:3" ht="12">
      <c r="A156" s="3" t="s">
        <v>145</v>
      </c>
      <c r="B156" s="20"/>
      <c r="C156" s="20"/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>
        <v>6897521595</v>
      </c>
      <c r="C158" s="20"/>
    </row>
    <row r="159" spans="1:3" ht="12">
      <c r="A159" s="3" t="s">
        <v>148</v>
      </c>
      <c r="B159" s="20">
        <v>4285845165</v>
      </c>
      <c r="C159" s="20"/>
    </row>
    <row r="160" spans="1:3" ht="12">
      <c r="A160" s="2" t="s">
        <v>149</v>
      </c>
      <c r="B160" s="19">
        <f>B153+B154-B155+B157-B158-B159</f>
        <v>2408274437</v>
      </c>
      <c r="C160" s="19">
        <f>C153+C154-C155+C157-C158-C159</f>
        <v>0</v>
      </c>
    </row>
    <row r="161" spans="1:3" ht="12">
      <c r="A161" s="3" t="s">
        <v>150</v>
      </c>
      <c r="B161" s="20">
        <v>251724501</v>
      </c>
      <c r="C161" s="20"/>
    </row>
    <row r="162" spans="1:3" ht="12">
      <c r="A162" s="3" t="s">
        <v>151</v>
      </c>
      <c r="B162" s="20"/>
      <c r="C162" s="20"/>
    </row>
    <row r="163" spans="1:3" ht="12">
      <c r="A163" s="2" t="s">
        <v>152</v>
      </c>
      <c r="B163" s="19">
        <f>B161-B162</f>
        <v>251724501</v>
      </c>
      <c r="C163" s="19">
        <f>C161-C162</f>
        <v>0</v>
      </c>
    </row>
    <row r="164" spans="1:3" ht="12">
      <c r="A164" s="2" t="s">
        <v>153</v>
      </c>
      <c r="B164" s="19">
        <f>B160+B163</f>
        <v>2659998938</v>
      </c>
      <c r="C164" s="19">
        <f>C160+C163</f>
        <v>0</v>
      </c>
    </row>
    <row r="165" spans="1:3" ht="12">
      <c r="A165" s="3" t="s">
        <v>154</v>
      </c>
      <c r="B165" s="20">
        <v>531999788</v>
      </c>
      <c r="C165" s="20"/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2127999150</v>
      </c>
      <c r="C167" s="19">
        <f>C164-C165-C166</f>
        <v>0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2018-04-06T03:37:55Z</dcterms:created>
  <dcterms:modified xsi:type="dcterms:W3CDTF">2018-04-06T03:56:46Z</dcterms:modified>
  <cp:category/>
  <cp:version/>
  <cp:contentType/>
  <cp:contentStatus/>
</cp:coreProperties>
</file>